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VI_4A\Öffentlichkeitsarbeit\Integrationskompass\CMS Änderungswünsche ab 25.07.2023\Förderung\Projekt KISI\"/>
    </mc:Choice>
  </mc:AlternateContent>
  <xr:revisionPtr revIDLastSave="0" documentId="8_{DC26932E-8B47-4579-A797-55D4E47E9948}" xr6:coauthVersionLast="47" xr6:coauthVersionMax="47" xr10:uidLastSave="{00000000-0000-0000-0000-000000000000}"/>
  <workbookProtection workbookAlgorithmName="SHA-512" workbookHashValue="m1wZueVigXdAWGK80KCDiNE3JjtZ/szXiIIhs9cTzHyG7IIwIHSBF5WYi+srEMZYirkKby4KHijqUv6uyxjSgQ==" workbookSaltValue="kFp03j1lPxskc/TBzR2T0A==" workbookSpinCount="100000" lockStructure="1"/>
  <bookViews>
    <workbookView xWindow="-120" yWindow="-120" windowWidth="29040" windowHeight="15720" xr2:uid="{A324BAEA-A57C-4071-AFA8-51E87E838EFE}"/>
  </bookViews>
  <sheets>
    <sheet name="Kommune 1 Gesamt" sheetId="1" r:id="rId1"/>
    <sheet name="Projektjahr 1" sheetId="2" r:id="rId2"/>
    <sheet name="Projektjahr 2" sheetId="3" r:id="rId3"/>
    <sheet name="Projektjahr 3" sheetId="4" r:id="rId4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 s="1"/>
  <c r="B15" i="4"/>
  <c r="B11" i="4"/>
  <c r="B15" i="3"/>
  <c r="B11" i="3"/>
  <c r="B15" i="2"/>
  <c r="B11" i="2"/>
  <c r="B17" i="1"/>
  <c r="B18" i="1"/>
  <c r="B16" i="1"/>
  <c r="B15" i="1" l="1"/>
  <c r="D8" i="1" l="1"/>
  <c r="E8" i="4" l="1"/>
  <c r="E8" i="3"/>
  <c r="E8" i="2"/>
  <c r="E8" i="1"/>
  <c r="B8" i="4" l="1"/>
  <c r="B7" i="4" s="1"/>
  <c r="B6" i="4" s="1"/>
  <c r="B8" i="3"/>
  <c r="B7" i="3" s="1"/>
  <c r="B6" i="3" s="1"/>
  <c r="B8" i="2"/>
  <c r="B7" i="2" s="1"/>
  <c r="B6" i="2" s="1"/>
  <c r="B20" i="4" l="1"/>
  <c r="B22" i="4" s="1"/>
  <c r="B20" i="2"/>
  <c r="B22" i="2" s="1"/>
  <c r="B8" i="1"/>
  <c r="B24" i="4" l="1"/>
  <c r="B23" i="4"/>
  <c r="B24" i="2"/>
  <c r="B23" i="2"/>
  <c r="B7" i="1"/>
  <c r="B25" i="4"/>
  <c r="B20" i="3"/>
  <c r="B22" i="3" s="1"/>
  <c r="B25" i="2"/>
  <c r="B23" i="3" l="1"/>
  <c r="B24" i="3"/>
  <c r="B6" i="1"/>
  <c r="B20" i="1" s="1"/>
  <c r="B22" i="1" s="1"/>
  <c r="B25" i="3"/>
  <c r="B24" i="1" l="1"/>
  <c r="B23" i="1"/>
  <c r="B25" i="1"/>
</calcChain>
</file>

<file path=xl/sharedStrings.xml><?xml version="1.0" encoding="utf-8"?>
<sst xmlns="http://schemas.openxmlformats.org/spreadsheetml/2006/main" count="76" uniqueCount="23">
  <si>
    <t>Förderzeitraum 01.10.2025 bis 30.09.2028 (3 Jahre)</t>
  </si>
  <si>
    <t>Stand:</t>
  </si>
  <si>
    <t>Gesamt</t>
  </si>
  <si>
    <t>EU-Mittel</t>
  </si>
  <si>
    <t>Eigenmittel</t>
  </si>
  <si>
    <t>Drittmittel</t>
  </si>
  <si>
    <t>Personalausgaben</t>
  </si>
  <si>
    <t>Honorarausgaben</t>
  </si>
  <si>
    <t>Summe</t>
  </si>
  <si>
    <t>Projektleitung</t>
  </si>
  <si>
    <t>Stellenateil</t>
  </si>
  <si>
    <t>Beschäftigungsdauer (Monate)</t>
  </si>
  <si>
    <t>Monatsbrutto</t>
  </si>
  <si>
    <t>Personal- und Honorarausgaben</t>
  </si>
  <si>
    <t>Restkostenpauschale 40%</t>
  </si>
  <si>
    <t>Kommune:</t>
  </si>
  <si>
    <t>Integrationsguide</t>
  </si>
  <si>
    <t>Kommune 01.10.2025 bis 30.09.2026</t>
  </si>
  <si>
    <t>Kommune 01.10.2026 bis 30.09.2027</t>
  </si>
  <si>
    <t>Kommune 01.10.2027 bis 30.09.2028</t>
  </si>
  <si>
    <t>Aufwand Ehrenamtliche</t>
  </si>
  <si>
    <t>Moderation, Trainer Schulungen/Resilienz, sonst.</t>
  </si>
  <si>
    <t>Aufstellung finanzielle Förderung auf kommunaler Ebene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</si>
</sst>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_ ;[Red]\-#,##0.00\ "/>
    <numFmt numFmtId="165" formatCode="_-* #,##0.00\ [$€-407]_-;\-* #,##0.00\ [$€-407]_-;_-* &quot;-&quot;??\ [$€-407]_-;_-@_-"/>
    <numFmt numFmtId="166" formatCode="_-* #,##0.0000\ [$€-407]_-;\-* #,##0.0000\ [$€-407]_-;_-* &quot;-&quot;??\ [$€-407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.5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7" fillId="0" borderId="0" xfId="1" applyNumberFormat="1" applyFont="1" applyAlignment="1">
      <alignment wrapText="1"/>
    </xf>
    <xf numFmtId="164" fontId="8" fillId="3" borderId="5" xfId="1" applyNumberFormat="1" applyFont="1" applyFill="1" applyBorder="1" applyAlignment="1">
      <alignment vertical="center" wrapText="1"/>
    </xf>
    <xf numFmtId="165" fontId="0" fillId="3" borderId="6" xfId="2" applyNumberFormat="1" applyFont="1" applyFill="1" applyBorder="1"/>
    <xf numFmtId="165" fontId="0" fillId="3" borderId="7" xfId="2" applyNumberFormat="1" applyFont="1" applyFill="1" applyBorder="1"/>
    <xf numFmtId="164" fontId="5" fillId="0" borderId="5" xfId="1" applyNumberFormat="1" applyBorder="1" applyAlignment="1">
      <alignment vertical="center" wrapText="1"/>
    </xf>
    <xf numFmtId="165" fontId="0" fillId="0" borderId="6" xfId="2" applyNumberFormat="1" applyFont="1" applyBorder="1"/>
    <xf numFmtId="165" fontId="0" fillId="0" borderId="7" xfId="2" applyNumberFormat="1" applyFont="1" applyBorder="1"/>
    <xf numFmtId="164" fontId="5" fillId="0" borderId="8" xfId="1" applyNumberFormat="1" applyBorder="1" applyAlignment="1">
      <alignment vertical="center" wrapText="1"/>
    </xf>
    <xf numFmtId="165" fontId="0" fillId="0" borderId="9" xfId="2" applyNumberFormat="1" applyFont="1" applyFill="1" applyBorder="1"/>
    <xf numFmtId="165" fontId="1" fillId="0" borderId="9" xfId="2" applyNumberFormat="1" applyFont="1" applyFill="1" applyBorder="1" applyAlignment="1"/>
    <xf numFmtId="165" fontId="0" fillId="0" borderId="10" xfId="2" applyNumberFormat="1" applyFont="1" applyFill="1" applyBorder="1"/>
    <xf numFmtId="164" fontId="9" fillId="3" borderId="11" xfId="1" applyNumberFormat="1" applyFont="1" applyFill="1" applyBorder="1" applyAlignment="1">
      <alignment horizontal="right" vertical="center"/>
    </xf>
    <xf numFmtId="165" fontId="0" fillId="3" borderId="12" xfId="2" applyNumberFormat="1" applyFont="1" applyFill="1" applyBorder="1"/>
    <xf numFmtId="165" fontId="0" fillId="3" borderId="13" xfId="2" applyNumberFormat="1" applyFont="1" applyFill="1" applyBorder="1"/>
    <xf numFmtId="164" fontId="9" fillId="3" borderId="3" xfId="1" applyNumberFormat="1" applyFont="1" applyFill="1" applyBorder="1" applyAlignment="1">
      <alignment horizontal="right" vertical="center"/>
    </xf>
    <xf numFmtId="165" fontId="0" fillId="3" borderId="14" xfId="2" applyNumberFormat="1" applyFont="1" applyFill="1" applyBorder="1"/>
    <xf numFmtId="164" fontId="0" fillId="0" borderId="0" xfId="2" applyNumberFormat="1" applyFont="1"/>
    <xf numFmtId="164" fontId="9" fillId="3" borderId="5" xfId="1" applyNumberFormat="1" applyFont="1" applyFill="1" applyBorder="1" applyAlignment="1">
      <alignment horizontal="right" vertical="center"/>
    </xf>
    <xf numFmtId="164" fontId="7" fillId="3" borderId="15" xfId="1" applyNumberFormat="1" applyFont="1" applyFill="1" applyBorder="1" applyAlignment="1">
      <alignment horizontal="right" vertical="center"/>
    </xf>
    <xf numFmtId="165" fontId="0" fillId="3" borderId="10" xfId="2" applyNumberFormat="1" applyFont="1" applyFill="1" applyBorder="1"/>
    <xf numFmtId="164" fontId="9" fillId="0" borderId="0" xfId="1" applyNumberFormat="1" applyFont="1"/>
    <xf numFmtId="10" fontId="0" fillId="0" borderId="6" xfId="2" applyNumberFormat="1" applyFont="1" applyBorder="1" applyAlignment="1" applyProtection="1">
      <protection locked="0"/>
    </xf>
    <xf numFmtId="0" fontId="0" fillId="0" borderId="6" xfId="2" applyNumberFormat="1" applyFont="1" applyBorder="1" applyAlignment="1" applyProtection="1">
      <protection locked="0"/>
    </xf>
    <xf numFmtId="166" fontId="0" fillId="0" borderId="7" xfId="2" applyNumberFormat="1" applyFont="1" applyBorder="1"/>
    <xf numFmtId="165" fontId="2" fillId="3" borderId="6" xfId="2" applyNumberFormat="1" applyFont="1" applyFill="1" applyBorder="1"/>
    <xf numFmtId="165" fontId="2" fillId="3" borderId="4" xfId="2" applyNumberFormat="1" applyFont="1" applyFill="1" applyBorder="1"/>
    <xf numFmtId="164" fontId="8" fillId="3" borderId="20" xfId="1" applyNumberFormat="1" applyFont="1" applyFill="1" applyBorder="1" applyAlignment="1">
      <alignment vertical="center" wrapText="1"/>
    </xf>
    <xf numFmtId="165" fontId="2" fillId="3" borderId="21" xfId="2" applyNumberFormat="1" applyFont="1" applyFill="1" applyBorder="1"/>
    <xf numFmtId="10" fontId="0" fillId="3" borderId="21" xfId="2" applyNumberFormat="1" applyFont="1" applyFill="1" applyBorder="1"/>
    <xf numFmtId="0" fontId="0" fillId="3" borderId="21" xfId="2" applyNumberFormat="1" applyFont="1" applyFill="1" applyBorder="1"/>
    <xf numFmtId="165" fontId="0" fillId="3" borderId="22" xfId="2" applyNumberFormat="1" applyFont="1" applyFill="1" applyBorder="1"/>
    <xf numFmtId="164" fontId="7" fillId="2" borderId="16" xfId="1" applyNumberFormat="1" applyFont="1" applyFill="1" applyBorder="1" applyAlignment="1">
      <alignment wrapText="1"/>
    </xf>
    <xf numFmtId="164" fontId="7" fillId="0" borderId="12" xfId="1" applyNumberFormat="1" applyFont="1" applyBorder="1" applyAlignment="1">
      <alignment wrapText="1"/>
    </xf>
    <xf numFmtId="164" fontId="7" fillId="0" borderId="13" xfId="1" applyNumberFormat="1" applyFont="1" applyBorder="1" applyAlignment="1">
      <alignment wrapText="1"/>
    </xf>
    <xf numFmtId="164" fontId="8" fillId="4" borderId="17" xfId="1" applyNumberFormat="1" applyFont="1" applyFill="1" applyBorder="1" applyAlignment="1">
      <alignment vertical="center" wrapText="1"/>
    </xf>
    <xf numFmtId="164" fontId="8" fillId="4" borderId="18" xfId="1" applyNumberFormat="1" applyFont="1" applyFill="1" applyBorder="1" applyAlignment="1">
      <alignment vertical="center" wrapText="1"/>
    </xf>
    <xf numFmtId="164" fontId="8" fillId="4" borderId="19" xfId="1" applyNumberFormat="1" applyFont="1" applyFill="1" applyBorder="1" applyAlignment="1">
      <alignment vertical="center" wrapText="1"/>
    </xf>
    <xf numFmtId="164" fontId="9" fillId="4" borderId="17" xfId="1" applyNumberFormat="1" applyFont="1" applyFill="1" applyBorder="1" applyAlignment="1">
      <alignment vertical="center" wrapText="1"/>
    </xf>
    <xf numFmtId="164" fontId="9" fillId="4" borderId="18" xfId="1" applyNumberFormat="1" applyFont="1" applyFill="1" applyBorder="1" applyAlignment="1">
      <alignment vertical="center" wrapText="1"/>
    </xf>
    <xf numFmtId="164" fontId="9" fillId="4" borderId="19" xfId="1" applyNumberFormat="1" applyFont="1" applyFill="1" applyBorder="1" applyAlignment="1">
      <alignment vertical="center" wrapText="1"/>
    </xf>
    <xf numFmtId="165" fontId="2" fillId="4" borderId="6" xfId="2" applyNumberFormat="1" applyFont="1" applyFill="1" applyBorder="1"/>
    <xf numFmtId="164" fontId="5" fillId="0" borderId="17" xfId="1" applyNumberFormat="1" applyBorder="1" applyAlignment="1">
      <alignment vertical="center" wrapText="1"/>
    </xf>
    <xf numFmtId="166" fontId="0" fillId="0" borderId="19" xfId="2" applyNumberFormat="1" applyFont="1" applyBorder="1"/>
    <xf numFmtId="10" fontId="2" fillId="4" borderId="6" xfId="2" applyNumberFormat="1" applyFont="1" applyFill="1" applyBorder="1" applyAlignment="1" applyProtection="1">
      <protection locked="0"/>
    </xf>
    <xf numFmtId="0" fontId="2" fillId="4" borderId="6" xfId="2" applyNumberFormat="1" applyFont="1" applyFill="1" applyBorder="1" applyAlignment="1" applyProtection="1">
      <protection locked="0"/>
    </xf>
    <xf numFmtId="166" fontId="2" fillId="4" borderId="19" xfId="2" applyNumberFormat="1" applyFont="1" applyFill="1" applyBorder="1"/>
    <xf numFmtId="0" fontId="3" fillId="0" borderId="0" xfId="0" applyFont="1" applyAlignment="1">
      <alignment horizontal="left"/>
    </xf>
    <xf numFmtId="164" fontId="6" fillId="2" borderId="1" xfId="1" applyNumberFormat="1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horizontal="left" vertical="center"/>
    </xf>
  </cellXfs>
  <cellStyles count="3">
    <cellStyle name="Standard" xfId="0" builtinId="0"/>
    <cellStyle name="Standard 2" xfId="1" xr:uid="{4E090353-8C60-44B4-8AC4-FAF5E7F57C33}"/>
    <cellStyle name="Währung 2" xfId="2" xr:uid="{055D77C7-A2A9-49E2-8AE8-99BD1C612B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8F49-C3B7-4E88-A63E-9E641B9DBEB7}">
  <dimension ref="A1:G26"/>
  <sheetViews>
    <sheetView tabSelected="1" zoomScale="80" zoomScaleNormal="80" workbookViewId="0">
      <selection activeCell="A3" sqref="A3"/>
    </sheetView>
  </sheetViews>
  <sheetFormatPr baseColWidth="10" defaultColWidth="11.42578125" defaultRowHeight="15" x14ac:dyDescent="0.25"/>
  <cols>
    <col min="1" max="1" width="33.42578125" customWidth="1"/>
    <col min="2" max="3" width="20.7109375" customWidth="1"/>
    <col min="4" max="4" width="23.140625" customWidth="1"/>
    <col min="5" max="5" width="20.7109375" customWidth="1"/>
  </cols>
  <sheetData>
    <row r="1" spans="1:7" ht="15.75" x14ac:dyDescent="0.25">
      <c r="A1" s="48" t="s">
        <v>22</v>
      </c>
      <c r="B1" s="48"/>
      <c r="C1" s="48"/>
    </row>
    <row r="2" spans="1:7" x14ac:dyDescent="0.25">
      <c r="A2" s="1" t="s">
        <v>0</v>
      </c>
    </row>
    <row r="4" spans="1:7" ht="16.5" thickBot="1" x14ac:dyDescent="0.3">
      <c r="A4" s="49" t="s">
        <v>15</v>
      </c>
      <c r="B4" s="50"/>
    </row>
    <row r="5" spans="1:7" ht="30.75" thickBot="1" x14ac:dyDescent="0.3">
      <c r="A5" s="33" t="s">
        <v>1</v>
      </c>
      <c r="B5" s="34" t="s">
        <v>2</v>
      </c>
      <c r="C5" s="34" t="s">
        <v>10</v>
      </c>
      <c r="D5" s="34" t="s">
        <v>11</v>
      </c>
      <c r="E5" s="35" t="s">
        <v>12</v>
      </c>
      <c r="G5" s="2"/>
    </row>
    <row r="6" spans="1:7" x14ac:dyDescent="0.25">
      <c r="A6" s="28" t="s">
        <v>13</v>
      </c>
      <c r="B6" s="29">
        <f>SUM(B7,B11,B15)</f>
        <v>225666.07</v>
      </c>
      <c r="C6" s="30"/>
      <c r="D6" s="31"/>
      <c r="E6" s="32"/>
    </row>
    <row r="7" spans="1:7" x14ac:dyDescent="0.25">
      <c r="A7" s="36" t="s">
        <v>6</v>
      </c>
      <c r="B7" s="42">
        <f>SUM(B8:B10)</f>
        <v>197666.07</v>
      </c>
      <c r="C7" s="37"/>
      <c r="D7" s="37"/>
      <c r="E7" s="38"/>
    </row>
    <row r="8" spans="1:7" x14ac:dyDescent="0.25">
      <c r="A8" s="6" t="s">
        <v>16</v>
      </c>
      <c r="B8" s="7">
        <f>'Projektjahr 1'!B8+'Projektjahr 2'!B8+'Projektjahr 3'!B8</f>
        <v>197666.07</v>
      </c>
      <c r="C8" s="23">
        <v>1</v>
      </c>
      <c r="D8" s="24">
        <f>'Projektjahr 1'!D8+'Projektjahr 2'!D8+'Projektjahr 3'!D8</f>
        <v>36</v>
      </c>
      <c r="E8" s="25">
        <f>65888.69/12</f>
        <v>5490.7241999999997</v>
      </c>
    </row>
    <row r="9" spans="1:7" x14ac:dyDescent="0.25">
      <c r="A9" s="43"/>
      <c r="B9" s="7"/>
      <c r="C9" s="23"/>
      <c r="D9" s="24"/>
      <c r="E9" s="44"/>
    </row>
    <row r="10" spans="1:7" x14ac:dyDescent="0.25">
      <c r="A10" s="43"/>
      <c r="B10" s="7"/>
      <c r="C10" s="23"/>
      <c r="D10" s="24"/>
      <c r="E10" s="44"/>
    </row>
    <row r="11" spans="1:7" x14ac:dyDescent="0.25">
      <c r="A11" s="39" t="s">
        <v>20</v>
      </c>
      <c r="B11" s="42">
        <f>SUM(B12:B14)</f>
        <v>18000</v>
      </c>
      <c r="C11" s="45"/>
      <c r="D11" s="46"/>
      <c r="E11" s="47"/>
    </row>
    <row r="12" spans="1:7" x14ac:dyDescent="0.25">
      <c r="A12" s="43"/>
      <c r="B12" s="7">
        <f>'Projektjahr 1'!B12+'Projektjahr 2'!B12+'Projektjahr 3'!B12</f>
        <v>18000</v>
      </c>
      <c r="C12" s="23"/>
      <c r="D12" s="24"/>
      <c r="E12" s="44"/>
    </row>
    <row r="13" spans="1:7" x14ac:dyDescent="0.25">
      <c r="A13" s="43"/>
      <c r="B13" s="7"/>
      <c r="C13" s="23"/>
      <c r="D13" s="24"/>
      <c r="E13" s="44"/>
    </row>
    <row r="14" spans="1:7" x14ac:dyDescent="0.25">
      <c r="A14" s="43"/>
      <c r="B14" s="7"/>
      <c r="C14" s="23"/>
      <c r="D14" s="24"/>
      <c r="E14" s="44"/>
    </row>
    <row r="15" spans="1:7" x14ac:dyDescent="0.25">
      <c r="A15" s="39" t="s">
        <v>7</v>
      </c>
      <c r="B15" s="42">
        <f>SUM(B16:B19)</f>
        <v>10000</v>
      </c>
      <c r="C15" s="40"/>
      <c r="D15" s="40"/>
      <c r="E15" s="41"/>
    </row>
    <row r="16" spans="1:7" ht="25.5" x14ac:dyDescent="0.25">
      <c r="A16" s="6" t="s">
        <v>21</v>
      </c>
      <c r="B16" s="7">
        <f>'Projektjahr 1'!B16+'Projektjahr 2'!B16+'Projektjahr 3'!B16</f>
        <v>10000</v>
      </c>
      <c r="C16" s="23"/>
      <c r="D16" s="24"/>
      <c r="E16" s="8"/>
    </row>
    <row r="17" spans="1:5" x14ac:dyDescent="0.25">
      <c r="A17" s="6"/>
      <c r="B17" s="7">
        <f>'Projektjahr 1'!B17+'Projektjahr 2'!B17+'Projektjahr 3'!B17</f>
        <v>0</v>
      </c>
      <c r="C17" s="23"/>
      <c r="D17" s="24"/>
      <c r="E17" s="8"/>
    </row>
    <row r="18" spans="1:5" x14ac:dyDescent="0.25">
      <c r="A18" s="6"/>
      <c r="B18" s="7">
        <f>'Projektjahr 1'!B18+'Projektjahr 2'!B18+'Projektjahr 3'!B18</f>
        <v>0</v>
      </c>
      <c r="C18" s="23"/>
      <c r="D18" s="24"/>
      <c r="E18" s="8"/>
    </row>
    <row r="19" spans="1:5" x14ac:dyDescent="0.25">
      <c r="A19" s="6"/>
      <c r="B19" s="7"/>
      <c r="C19" s="23"/>
      <c r="D19" s="24"/>
      <c r="E19" s="8"/>
    </row>
    <row r="20" spans="1:5" x14ac:dyDescent="0.25">
      <c r="A20" s="3" t="s">
        <v>14</v>
      </c>
      <c r="B20" s="26">
        <f>B6*0.4</f>
        <v>90266.43</v>
      </c>
      <c r="C20" s="4"/>
      <c r="D20" s="4"/>
      <c r="E20" s="5"/>
    </row>
    <row r="21" spans="1:5" ht="15.75" thickBot="1" x14ac:dyDescent="0.3">
      <c r="A21" s="9"/>
      <c r="B21" s="10"/>
      <c r="C21" s="11"/>
      <c r="D21" s="11"/>
      <c r="E21" s="12"/>
    </row>
    <row r="22" spans="1:5" ht="15.75" thickBot="1" x14ac:dyDescent="0.3">
      <c r="A22" s="13" t="s">
        <v>8</v>
      </c>
      <c r="B22" s="27">
        <f>SUM(B6+B20)</f>
        <v>315932.5</v>
      </c>
      <c r="C22" s="14"/>
      <c r="D22" s="14"/>
      <c r="E22" s="15"/>
    </row>
    <row r="23" spans="1:5" x14ac:dyDescent="0.25">
      <c r="A23" s="16" t="s">
        <v>4</v>
      </c>
      <c r="B23" s="17">
        <f>B22*0.08</f>
        <v>25274.6</v>
      </c>
      <c r="C23" s="18"/>
      <c r="D23" s="18"/>
      <c r="E23" s="18"/>
    </row>
    <row r="24" spans="1:5" x14ac:dyDescent="0.25">
      <c r="A24" s="19" t="s">
        <v>5</v>
      </c>
      <c r="B24" s="5">
        <f>B22*0.02</f>
        <v>6318.65</v>
      </c>
    </row>
    <row r="25" spans="1:5" ht="15.75" thickBot="1" x14ac:dyDescent="0.3">
      <c r="A25" s="20" t="s">
        <v>3</v>
      </c>
      <c r="B25" s="21">
        <f>B22*0.9</f>
        <v>284339.25</v>
      </c>
    </row>
    <row r="26" spans="1:5" x14ac:dyDescent="0.25">
      <c r="A26" s="22"/>
      <c r="B26" s="18"/>
    </row>
  </sheetData>
  <mergeCells count="2">
    <mergeCell ref="A1:C1"/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8AD75-4E8F-4DA4-BB36-BB16EEF48161}">
  <dimension ref="A1:G26"/>
  <sheetViews>
    <sheetView topLeftCell="A4" zoomScale="80" zoomScaleNormal="80" workbookViewId="0">
      <selection activeCell="A28" sqref="A28:XFD32"/>
    </sheetView>
  </sheetViews>
  <sheetFormatPr baseColWidth="10" defaultColWidth="11.42578125" defaultRowHeight="15" x14ac:dyDescent="0.25"/>
  <cols>
    <col min="1" max="1" width="33.42578125" customWidth="1"/>
    <col min="2" max="3" width="20.7109375" customWidth="1"/>
    <col min="4" max="4" width="23.140625" customWidth="1"/>
    <col min="5" max="5" width="20.7109375" customWidth="1"/>
  </cols>
  <sheetData>
    <row r="1" spans="1:7" ht="15.75" x14ac:dyDescent="0.25">
      <c r="A1" s="48" t="s">
        <v>22</v>
      </c>
      <c r="B1" s="48"/>
      <c r="C1" s="48"/>
    </row>
    <row r="2" spans="1:7" x14ac:dyDescent="0.25">
      <c r="A2" s="1" t="s">
        <v>0</v>
      </c>
    </row>
    <row r="4" spans="1:7" ht="16.5" thickBot="1" x14ac:dyDescent="0.3">
      <c r="A4" s="49" t="s">
        <v>17</v>
      </c>
      <c r="B4" s="50"/>
    </row>
    <row r="5" spans="1:7" ht="30.75" thickBot="1" x14ac:dyDescent="0.3">
      <c r="A5" s="33" t="s">
        <v>1</v>
      </c>
      <c r="B5" s="34" t="s">
        <v>2</v>
      </c>
      <c r="C5" s="34" t="s">
        <v>10</v>
      </c>
      <c r="D5" s="34" t="s">
        <v>11</v>
      </c>
      <c r="E5" s="35" t="s">
        <v>12</v>
      </c>
      <c r="G5" s="2"/>
    </row>
    <row r="6" spans="1:7" x14ac:dyDescent="0.25">
      <c r="A6" s="28" t="s">
        <v>13</v>
      </c>
      <c r="B6" s="29">
        <f>SUM(B7,B11,B15)</f>
        <v>75222.02</v>
      </c>
      <c r="C6" s="30"/>
      <c r="D6" s="31"/>
      <c r="E6" s="32"/>
    </row>
    <row r="7" spans="1:7" x14ac:dyDescent="0.25">
      <c r="A7" s="36" t="s">
        <v>6</v>
      </c>
      <c r="B7" s="42">
        <f>SUM(B8:B10)</f>
        <v>65888.69</v>
      </c>
      <c r="C7" s="37"/>
      <c r="D7" s="37"/>
      <c r="E7" s="38"/>
    </row>
    <row r="8" spans="1:7" x14ac:dyDescent="0.25">
      <c r="A8" s="6" t="s">
        <v>16</v>
      </c>
      <c r="B8" s="7">
        <f>D8*E8</f>
        <v>65888.69</v>
      </c>
      <c r="C8" s="23">
        <v>1</v>
      </c>
      <c r="D8" s="24">
        <v>12</v>
      </c>
      <c r="E8" s="25">
        <f>65888.69/12</f>
        <v>5490.7241999999997</v>
      </c>
    </row>
    <row r="9" spans="1:7" x14ac:dyDescent="0.25">
      <c r="A9" s="43"/>
      <c r="B9" s="7"/>
      <c r="C9" s="23"/>
      <c r="D9" s="24"/>
      <c r="E9" s="44"/>
    </row>
    <row r="10" spans="1:7" x14ac:dyDescent="0.25">
      <c r="A10" s="43"/>
      <c r="B10" s="7"/>
      <c r="C10" s="23"/>
      <c r="D10" s="24"/>
      <c r="E10" s="44"/>
    </row>
    <row r="11" spans="1:7" x14ac:dyDescent="0.25">
      <c r="A11" s="39" t="s">
        <v>20</v>
      </c>
      <c r="B11" s="42">
        <f>SUM(B12:B14)</f>
        <v>6000</v>
      </c>
      <c r="C11" s="45"/>
      <c r="D11" s="46"/>
      <c r="E11" s="47"/>
    </row>
    <row r="12" spans="1:7" x14ac:dyDescent="0.25">
      <c r="A12" s="43"/>
      <c r="B12" s="7">
        <v>6000</v>
      </c>
      <c r="C12" s="23"/>
      <c r="D12" s="24"/>
      <c r="E12" s="44"/>
    </row>
    <row r="13" spans="1:7" x14ac:dyDescent="0.25">
      <c r="A13" s="43"/>
      <c r="B13" s="7"/>
      <c r="C13" s="23"/>
      <c r="D13" s="24"/>
      <c r="E13" s="44"/>
    </row>
    <row r="14" spans="1:7" x14ac:dyDescent="0.25">
      <c r="A14" s="43"/>
      <c r="B14" s="7"/>
      <c r="C14" s="23"/>
      <c r="D14" s="24"/>
      <c r="E14" s="44"/>
    </row>
    <row r="15" spans="1:7" x14ac:dyDescent="0.25">
      <c r="A15" s="39" t="s">
        <v>7</v>
      </c>
      <c r="B15" s="42">
        <f>SUM(B16:B19)</f>
        <v>3333.33</v>
      </c>
      <c r="C15" s="40"/>
      <c r="D15" s="40"/>
      <c r="E15" s="41"/>
    </row>
    <row r="16" spans="1:7" ht="25.5" x14ac:dyDescent="0.25">
      <c r="A16" s="6" t="s">
        <v>21</v>
      </c>
      <c r="B16" s="7">
        <v>3333.33</v>
      </c>
      <c r="C16" s="23"/>
      <c r="D16" s="24"/>
      <c r="E16" s="8"/>
    </row>
    <row r="17" spans="1:5" x14ac:dyDescent="0.25">
      <c r="A17" s="6"/>
      <c r="B17" s="7">
        <v>0</v>
      </c>
      <c r="C17" s="23"/>
      <c r="D17" s="24"/>
      <c r="E17" s="8"/>
    </row>
    <row r="18" spans="1:5" x14ac:dyDescent="0.25">
      <c r="A18" s="6"/>
      <c r="B18" s="7">
        <v>0</v>
      </c>
      <c r="C18" s="23"/>
      <c r="D18" s="24"/>
      <c r="E18" s="8"/>
    </row>
    <row r="19" spans="1:5" x14ac:dyDescent="0.25">
      <c r="A19" s="6"/>
      <c r="B19" s="7"/>
      <c r="C19" s="23"/>
      <c r="D19" s="24"/>
      <c r="E19" s="8"/>
    </row>
    <row r="20" spans="1:5" x14ac:dyDescent="0.25">
      <c r="A20" s="3" t="s">
        <v>14</v>
      </c>
      <c r="B20" s="26">
        <f>B6*0.4</f>
        <v>30088.81</v>
      </c>
      <c r="C20" s="4"/>
      <c r="D20" s="4"/>
      <c r="E20" s="5"/>
    </row>
    <row r="21" spans="1:5" ht="15.75" thickBot="1" x14ac:dyDescent="0.3">
      <c r="A21" s="9"/>
      <c r="B21" s="10"/>
      <c r="C21" s="11"/>
      <c r="D21" s="11"/>
      <c r="E21" s="12"/>
    </row>
    <row r="22" spans="1:5" ht="15.75" thickBot="1" x14ac:dyDescent="0.3">
      <c r="A22" s="13" t="s">
        <v>8</v>
      </c>
      <c r="B22" s="27">
        <f>SUM(B6+B20)</f>
        <v>105310.83</v>
      </c>
      <c r="C22" s="14"/>
      <c r="D22" s="14"/>
      <c r="E22" s="15"/>
    </row>
    <row r="23" spans="1:5" x14ac:dyDescent="0.25">
      <c r="A23" s="16" t="s">
        <v>4</v>
      </c>
      <c r="B23" s="17">
        <f>B22*0.08</f>
        <v>8424.8700000000008</v>
      </c>
      <c r="C23" s="18"/>
      <c r="D23" s="18"/>
      <c r="E23" s="18"/>
    </row>
    <row r="24" spans="1:5" x14ac:dyDescent="0.25">
      <c r="A24" s="19" t="s">
        <v>5</v>
      </c>
      <c r="B24" s="5">
        <f>B22*0.02</f>
        <v>2106.2199999999998</v>
      </c>
    </row>
    <row r="25" spans="1:5" ht="15.75" thickBot="1" x14ac:dyDescent="0.3">
      <c r="A25" s="20" t="s">
        <v>3</v>
      </c>
      <c r="B25" s="21">
        <f>B22*0.9</f>
        <v>94779.75</v>
      </c>
    </row>
    <row r="26" spans="1:5" x14ac:dyDescent="0.25">
      <c r="A26" s="22"/>
      <c r="B26" s="18"/>
    </row>
  </sheetData>
  <mergeCells count="2">
    <mergeCell ref="A1:C1"/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77E2-1878-4DE3-8E69-59223F01713D}">
  <dimension ref="A1:G26"/>
  <sheetViews>
    <sheetView zoomScale="80" zoomScaleNormal="80" workbookViewId="0">
      <selection activeCell="A28" sqref="A28:XFD32"/>
    </sheetView>
  </sheetViews>
  <sheetFormatPr baseColWidth="10" defaultColWidth="11.42578125" defaultRowHeight="15" x14ac:dyDescent="0.25"/>
  <cols>
    <col min="1" max="1" width="33.42578125" customWidth="1"/>
    <col min="2" max="3" width="20.7109375" customWidth="1"/>
    <col min="4" max="4" width="23.140625" customWidth="1"/>
    <col min="5" max="5" width="20.7109375" customWidth="1"/>
  </cols>
  <sheetData>
    <row r="1" spans="1:7" ht="15.75" x14ac:dyDescent="0.25">
      <c r="A1" s="48" t="s">
        <v>22</v>
      </c>
      <c r="B1" s="48"/>
      <c r="C1" s="48"/>
    </row>
    <row r="2" spans="1:7" x14ac:dyDescent="0.25">
      <c r="A2" s="1" t="s">
        <v>0</v>
      </c>
    </row>
    <row r="4" spans="1:7" ht="16.5" thickBot="1" x14ac:dyDescent="0.3">
      <c r="A4" s="49" t="s">
        <v>18</v>
      </c>
      <c r="B4" s="50"/>
    </row>
    <row r="5" spans="1:7" ht="30.75" thickBot="1" x14ac:dyDescent="0.3">
      <c r="A5" s="33" t="s">
        <v>1</v>
      </c>
      <c r="B5" s="34" t="s">
        <v>2</v>
      </c>
      <c r="C5" s="34" t="s">
        <v>10</v>
      </c>
      <c r="D5" s="34" t="s">
        <v>11</v>
      </c>
      <c r="E5" s="35" t="s">
        <v>12</v>
      </c>
      <c r="G5" s="2"/>
    </row>
    <row r="6" spans="1:7" x14ac:dyDescent="0.25">
      <c r="A6" s="28" t="s">
        <v>13</v>
      </c>
      <c r="B6" s="29">
        <f>SUM(B7,B11,B15)</f>
        <v>75222.02</v>
      </c>
      <c r="C6" s="30"/>
      <c r="D6" s="31"/>
      <c r="E6" s="32"/>
    </row>
    <row r="7" spans="1:7" x14ac:dyDescent="0.25">
      <c r="A7" s="36" t="s">
        <v>6</v>
      </c>
      <c r="B7" s="42">
        <f>SUM(B8:B10)</f>
        <v>65888.69</v>
      </c>
      <c r="C7" s="37"/>
      <c r="D7" s="37"/>
      <c r="E7" s="38"/>
    </row>
    <row r="8" spans="1:7" x14ac:dyDescent="0.25">
      <c r="A8" s="6" t="s">
        <v>9</v>
      </c>
      <c r="B8" s="7">
        <f>D8*E8</f>
        <v>65888.69</v>
      </c>
      <c r="C8" s="23">
        <v>1</v>
      </c>
      <c r="D8" s="24">
        <v>12</v>
      </c>
      <c r="E8" s="25">
        <f>65888.69/12</f>
        <v>5490.7241999999997</v>
      </c>
    </row>
    <row r="9" spans="1:7" x14ac:dyDescent="0.25">
      <c r="A9" s="43"/>
      <c r="B9" s="7"/>
      <c r="C9" s="23"/>
      <c r="D9" s="24"/>
      <c r="E9" s="44"/>
    </row>
    <row r="10" spans="1:7" x14ac:dyDescent="0.25">
      <c r="A10" s="43"/>
      <c r="B10" s="7"/>
      <c r="C10" s="23"/>
      <c r="D10" s="24"/>
      <c r="E10" s="44"/>
    </row>
    <row r="11" spans="1:7" x14ac:dyDescent="0.25">
      <c r="A11" s="39" t="s">
        <v>20</v>
      </c>
      <c r="B11" s="42">
        <f>SUM(B12:B14)</f>
        <v>6000</v>
      </c>
      <c r="C11" s="45"/>
      <c r="D11" s="46"/>
      <c r="E11" s="47"/>
    </row>
    <row r="12" spans="1:7" x14ac:dyDescent="0.25">
      <c r="A12" s="43"/>
      <c r="B12" s="7">
        <v>6000</v>
      </c>
      <c r="C12" s="23"/>
      <c r="D12" s="24"/>
      <c r="E12" s="44"/>
    </row>
    <row r="13" spans="1:7" x14ac:dyDescent="0.25">
      <c r="A13" s="43"/>
      <c r="B13" s="7"/>
      <c r="C13" s="23"/>
      <c r="D13" s="24"/>
      <c r="E13" s="44"/>
    </row>
    <row r="14" spans="1:7" x14ac:dyDescent="0.25">
      <c r="A14" s="43"/>
      <c r="B14" s="7"/>
      <c r="C14" s="23"/>
      <c r="D14" s="24"/>
      <c r="E14" s="44"/>
    </row>
    <row r="15" spans="1:7" x14ac:dyDescent="0.25">
      <c r="A15" s="39" t="s">
        <v>7</v>
      </c>
      <c r="B15" s="42">
        <f>SUM(B16:B19)</f>
        <v>3333.33</v>
      </c>
      <c r="C15" s="40"/>
      <c r="D15" s="40"/>
      <c r="E15" s="41"/>
    </row>
    <row r="16" spans="1:7" ht="25.5" x14ac:dyDescent="0.25">
      <c r="A16" s="6" t="s">
        <v>21</v>
      </c>
      <c r="B16" s="7">
        <v>3333.33</v>
      </c>
      <c r="C16" s="23"/>
      <c r="D16" s="24"/>
      <c r="E16" s="8"/>
    </row>
    <row r="17" spans="1:5" x14ac:dyDescent="0.25">
      <c r="A17" s="6"/>
      <c r="B17" s="7">
        <v>0</v>
      </c>
      <c r="C17" s="23"/>
      <c r="D17" s="24"/>
      <c r="E17" s="8"/>
    </row>
    <row r="18" spans="1:5" x14ac:dyDescent="0.25">
      <c r="A18" s="6"/>
      <c r="B18" s="7">
        <v>0</v>
      </c>
      <c r="C18" s="23"/>
      <c r="D18" s="24"/>
      <c r="E18" s="8"/>
    </row>
    <row r="19" spans="1:5" x14ac:dyDescent="0.25">
      <c r="A19" s="6"/>
      <c r="B19" s="7"/>
      <c r="C19" s="23"/>
      <c r="D19" s="24"/>
      <c r="E19" s="8"/>
    </row>
    <row r="20" spans="1:5" x14ac:dyDescent="0.25">
      <c r="A20" s="3" t="s">
        <v>14</v>
      </c>
      <c r="B20" s="26">
        <f>B6*0.4</f>
        <v>30088.81</v>
      </c>
      <c r="C20" s="4"/>
      <c r="D20" s="4"/>
      <c r="E20" s="5"/>
    </row>
    <row r="21" spans="1:5" ht="15.75" thickBot="1" x14ac:dyDescent="0.3">
      <c r="A21" s="9"/>
      <c r="B21" s="10"/>
      <c r="C21" s="11"/>
      <c r="D21" s="11"/>
      <c r="E21" s="12"/>
    </row>
    <row r="22" spans="1:5" ht="15.75" thickBot="1" x14ac:dyDescent="0.3">
      <c r="A22" s="13" t="s">
        <v>8</v>
      </c>
      <c r="B22" s="27">
        <f>SUM(B6+B20)</f>
        <v>105310.83</v>
      </c>
      <c r="C22" s="14"/>
      <c r="D22" s="14"/>
      <c r="E22" s="15"/>
    </row>
    <row r="23" spans="1:5" x14ac:dyDescent="0.25">
      <c r="A23" s="16" t="s">
        <v>4</v>
      </c>
      <c r="B23" s="17">
        <f>B22*0.08</f>
        <v>8424.8700000000008</v>
      </c>
      <c r="C23" s="18"/>
      <c r="D23" s="18"/>
      <c r="E23" s="18"/>
    </row>
    <row r="24" spans="1:5" x14ac:dyDescent="0.25">
      <c r="A24" s="19" t="s">
        <v>5</v>
      </c>
      <c r="B24" s="5">
        <f>B22*0.02</f>
        <v>2106.2199999999998</v>
      </c>
    </row>
    <row r="25" spans="1:5" ht="15.75" thickBot="1" x14ac:dyDescent="0.3">
      <c r="A25" s="20" t="s">
        <v>3</v>
      </c>
      <c r="B25" s="21">
        <f>B22*0.9</f>
        <v>94779.75</v>
      </c>
    </row>
    <row r="26" spans="1:5" x14ac:dyDescent="0.25">
      <c r="A26" s="22"/>
      <c r="B26" s="18"/>
    </row>
  </sheetData>
  <mergeCells count="2">
    <mergeCell ref="A1:C1"/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B628-8DFB-4971-AAD7-2569FFA6F263}">
  <dimension ref="A1:G26"/>
  <sheetViews>
    <sheetView zoomScale="80" zoomScaleNormal="80" workbookViewId="0">
      <selection activeCell="A28" sqref="A28:XFD32"/>
    </sheetView>
  </sheetViews>
  <sheetFormatPr baseColWidth="10" defaultColWidth="11.42578125" defaultRowHeight="15" x14ac:dyDescent="0.25"/>
  <cols>
    <col min="1" max="1" width="33.42578125" customWidth="1"/>
    <col min="2" max="3" width="20.7109375" customWidth="1"/>
    <col min="4" max="4" width="23.140625" customWidth="1"/>
    <col min="5" max="5" width="20.7109375" customWidth="1"/>
  </cols>
  <sheetData>
    <row r="1" spans="1:7" ht="15.75" x14ac:dyDescent="0.25">
      <c r="A1" s="48" t="s">
        <v>22</v>
      </c>
      <c r="B1" s="48"/>
      <c r="C1" s="48"/>
    </row>
    <row r="2" spans="1:7" x14ac:dyDescent="0.25">
      <c r="A2" s="1" t="s">
        <v>0</v>
      </c>
    </row>
    <row r="4" spans="1:7" ht="16.5" thickBot="1" x14ac:dyDescent="0.3">
      <c r="A4" s="49" t="s">
        <v>19</v>
      </c>
      <c r="B4" s="50"/>
    </row>
    <row r="5" spans="1:7" ht="30.75" thickBot="1" x14ac:dyDescent="0.3">
      <c r="A5" s="33" t="s">
        <v>1</v>
      </c>
      <c r="B5" s="34" t="s">
        <v>2</v>
      </c>
      <c r="C5" s="34" t="s">
        <v>10</v>
      </c>
      <c r="D5" s="34" t="s">
        <v>11</v>
      </c>
      <c r="E5" s="35" t="s">
        <v>12</v>
      </c>
      <c r="G5" s="2"/>
    </row>
    <row r="6" spans="1:7" x14ac:dyDescent="0.25">
      <c r="A6" s="28" t="s">
        <v>13</v>
      </c>
      <c r="B6" s="29">
        <f>SUM(B7,B11,B15)</f>
        <v>75222.03</v>
      </c>
      <c r="C6" s="30"/>
      <c r="D6" s="31"/>
      <c r="E6" s="32"/>
    </row>
    <row r="7" spans="1:7" x14ac:dyDescent="0.25">
      <c r="A7" s="36" t="s">
        <v>6</v>
      </c>
      <c r="B7" s="42">
        <f>SUM(B8:B10)</f>
        <v>65888.69</v>
      </c>
      <c r="C7" s="37"/>
      <c r="D7" s="37"/>
      <c r="E7" s="38"/>
    </row>
    <row r="8" spans="1:7" x14ac:dyDescent="0.25">
      <c r="A8" s="6" t="s">
        <v>9</v>
      </c>
      <c r="B8" s="7">
        <f>D8*E8</f>
        <v>65888.69</v>
      </c>
      <c r="C8" s="23">
        <v>1</v>
      </c>
      <c r="D8" s="24">
        <v>12</v>
      </c>
      <c r="E8" s="25">
        <f>65888.69/12</f>
        <v>5490.7241999999997</v>
      </c>
    </row>
    <row r="9" spans="1:7" x14ac:dyDescent="0.25">
      <c r="A9" s="43"/>
      <c r="B9" s="7"/>
      <c r="C9" s="23"/>
      <c r="D9" s="24"/>
      <c r="E9" s="44"/>
    </row>
    <row r="10" spans="1:7" x14ac:dyDescent="0.25">
      <c r="A10" s="43"/>
      <c r="B10" s="7"/>
      <c r="C10" s="23"/>
      <c r="D10" s="24"/>
      <c r="E10" s="44"/>
    </row>
    <row r="11" spans="1:7" x14ac:dyDescent="0.25">
      <c r="A11" s="39" t="s">
        <v>20</v>
      </c>
      <c r="B11" s="42">
        <f>SUM(B12:B14)</f>
        <v>6000</v>
      </c>
      <c r="C11" s="45"/>
      <c r="D11" s="46"/>
      <c r="E11" s="47"/>
    </row>
    <row r="12" spans="1:7" x14ac:dyDescent="0.25">
      <c r="A12" s="43"/>
      <c r="B12" s="7">
        <v>6000</v>
      </c>
      <c r="C12" s="23"/>
      <c r="D12" s="24"/>
      <c r="E12" s="44"/>
    </row>
    <row r="13" spans="1:7" x14ac:dyDescent="0.25">
      <c r="A13" s="43"/>
      <c r="B13" s="7"/>
      <c r="C13" s="23"/>
      <c r="D13" s="24"/>
      <c r="E13" s="44"/>
    </row>
    <row r="14" spans="1:7" x14ac:dyDescent="0.25">
      <c r="A14" s="43"/>
      <c r="B14" s="7"/>
      <c r="C14" s="23"/>
      <c r="D14" s="24"/>
      <c r="E14" s="44"/>
    </row>
    <row r="15" spans="1:7" x14ac:dyDescent="0.25">
      <c r="A15" s="39" t="s">
        <v>7</v>
      </c>
      <c r="B15" s="42">
        <f>SUM(B16:B19)</f>
        <v>3333.34</v>
      </c>
      <c r="C15" s="40"/>
      <c r="D15" s="40"/>
      <c r="E15" s="41"/>
    </row>
    <row r="16" spans="1:7" ht="25.5" x14ac:dyDescent="0.25">
      <c r="A16" s="6" t="s">
        <v>21</v>
      </c>
      <c r="B16" s="7">
        <v>3333.34</v>
      </c>
      <c r="C16" s="23"/>
      <c r="D16" s="24"/>
      <c r="E16" s="8"/>
    </row>
    <row r="17" spans="1:5" x14ac:dyDescent="0.25">
      <c r="A17" s="6"/>
      <c r="B17" s="7">
        <v>0</v>
      </c>
      <c r="C17" s="23"/>
      <c r="D17" s="24"/>
      <c r="E17" s="8"/>
    </row>
    <row r="18" spans="1:5" x14ac:dyDescent="0.25">
      <c r="A18" s="6"/>
      <c r="B18" s="7">
        <v>0</v>
      </c>
      <c r="C18" s="23"/>
      <c r="D18" s="24"/>
      <c r="E18" s="8"/>
    </row>
    <row r="19" spans="1:5" x14ac:dyDescent="0.25">
      <c r="A19" s="6"/>
      <c r="B19" s="7"/>
      <c r="C19" s="23"/>
      <c r="D19" s="24"/>
      <c r="E19" s="8"/>
    </row>
    <row r="20" spans="1:5" x14ac:dyDescent="0.25">
      <c r="A20" s="3" t="s">
        <v>14</v>
      </c>
      <c r="B20" s="26">
        <f>B6*0.4</f>
        <v>30088.81</v>
      </c>
      <c r="C20" s="4"/>
      <c r="D20" s="4"/>
      <c r="E20" s="5"/>
    </row>
    <row r="21" spans="1:5" ht="15.75" thickBot="1" x14ac:dyDescent="0.3">
      <c r="A21" s="9"/>
      <c r="B21" s="10"/>
      <c r="C21" s="11"/>
      <c r="D21" s="11"/>
      <c r="E21" s="12"/>
    </row>
    <row r="22" spans="1:5" ht="15.75" thickBot="1" x14ac:dyDescent="0.3">
      <c r="A22" s="13" t="s">
        <v>8</v>
      </c>
      <c r="B22" s="27">
        <f>SUM(B6+B20)</f>
        <v>105310.84</v>
      </c>
      <c r="C22" s="14"/>
      <c r="D22" s="14"/>
      <c r="E22" s="15"/>
    </row>
    <row r="23" spans="1:5" x14ac:dyDescent="0.25">
      <c r="A23" s="16" t="s">
        <v>4</v>
      </c>
      <c r="B23" s="17">
        <f>B22*0.08</f>
        <v>8424.8700000000008</v>
      </c>
      <c r="C23" s="18"/>
      <c r="D23" s="18"/>
      <c r="E23" s="18"/>
    </row>
    <row r="24" spans="1:5" x14ac:dyDescent="0.25">
      <c r="A24" s="19" t="s">
        <v>5</v>
      </c>
      <c r="B24" s="5">
        <f>B22*0.02</f>
        <v>2106.2199999999998</v>
      </c>
    </row>
    <row r="25" spans="1:5" ht="15.75" thickBot="1" x14ac:dyDescent="0.3">
      <c r="A25" s="20" t="s">
        <v>3</v>
      </c>
      <c r="B25" s="21">
        <f>B22*0.9</f>
        <v>94779.76</v>
      </c>
    </row>
    <row r="26" spans="1:5" x14ac:dyDescent="0.25">
      <c r="A26" s="22"/>
      <c r="B26" s="18"/>
    </row>
  </sheetData>
  <mergeCells count="2">
    <mergeCell ref="A1:C1"/>
    <mergeCell ref="A4:B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Kommune 1 Gesamt</vt:lpstr>
      <vt:lpstr>Projektjahr 1</vt:lpstr>
      <vt:lpstr>Projektjahr 2</vt:lpstr>
      <vt:lpstr>Projektjahr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Probst, Aljoscha (HSM)</dc:creator>
  <cp:lastModifiedBy>Kron, Viola (HMSI)</cp:lastModifiedBy>
  <dcterms:created xsi:type="dcterms:W3CDTF">2024-08-09T07:03:36Z</dcterms:created>
  <dcterms:modified xsi:type="dcterms:W3CDTF">2024-12-12T12:19:38Z</dcterms:modified>
</cp:coreProperties>
</file>